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ANEXO I" sheetId="1" r:id="rId1"/>
  </sheets>
  <definedNames>
    <definedName name="_xlnm.Print_Area" localSheetId="0">'ANEXO I'!$A$1:$C$69</definedName>
  </definedNames>
  <calcPr fullCalcOnLoad="1"/>
</workbook>
</file>

<file path=xl/sharedStrings.xml><?xml version="1.0" encoding="utf-8"?>
<sst xmlns="http://schemas.openxmlformats.org/spreadsheetml/2006/main" count="106" uniqueCount="83">
  <si>
    <t>ANEXO I - Despesas, Repasses e Receitas</t>
  </si>
  <si>
    <t>TRT 15ª Região</t>
  </si>
  <si>
    <t>Nome do Órgão : TRIBUNAL REGIONAL DO TRABALHO DA 15ª REGIÃO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</si>
  <si>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</si>
  <si>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</si>
  <si>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</si>
  <si>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</si>
  <si>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</si>
  <si>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</si>
  <si>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</si>
  <si>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</si>
  <si>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</si>
  <si>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</si>
  <si>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</si>
  <si>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</si>
  <si>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</si>
  <si>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</si>
  <si>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</si>
  <si>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</si>
  <si>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</si>
  <si>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</si>
  <si>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</si>
  <si>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</si>
  <si>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</si>
  <si>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</si>
  <si>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</si>
  <si>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</si>
  <si>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</si>
  <si>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</si>
  <si>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</si>
  <si>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</si>
  <si>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</si>
  <si>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</si>
  <si>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</si>
  <si>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</si>
  <si>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</si>
  <si>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</si>
  <si>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</si>
  <si>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</si>
  <si>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</si>
  <si>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</si>
  <si>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</si>
  <si>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</si>
  <si>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</si>
  <si>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</si>
  <si>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</si>
  <si>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</si>
  <si>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</si>
  <si>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</si>
  <si>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</si>
  <si>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</si>
  <si>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</si>
  <si>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</si>
  <si>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</si>
  <si>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</si>
  <si>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</si>
  <si>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</si>
  <si>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</si>
  <si>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</si>
  <si>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</si>
  <si>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</si>
  <si>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</si>
  <si>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</si>
  <si>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</si>
  <si>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</si>
  <si>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</si>
  <si>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</si>
  <si>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</si>
  <si>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</si>
  <si>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</si>
  <si>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</si>
  <si>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</si>
  <si>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Sigla: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</si>
  <si>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</si>
  <si>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serviços médicos e hospitalares, odontológicos e laboratoriais</t>
  </si>
  <si>
    <t xml:space="preserve">          PODER JUDICIÁRIO</t>
  </si>
  <si>
    <t xml:space="preserve">         JUSTIÇA DO TRABALHO</t>
  </si>
  <si>
    <t xml:space="preserve">         TRIBUNAL REGIONAL DO TRABALHO DA 15ª REGIÃO</t>
  </si>
  <si>
    <t xml:space="preserve">         Secretaria de Orçamento e Finanças</t>
  </si>
  <si>
    <t>Responsável pela Informação : SECRETARIA DE ORÇAMENTO E FINANÇAS</t>
  </si>
  <si>
    <t>Autoridade Máxima: DESEMBARGADOR  PRESIDENTE DO TRIBUNAL</t>
  </si>
  <si>
    <t>Data da Publicação: 20/01/2013</t>
  </si>
  <si>
    <t>Mês de Referência (MM/AAAA) : RESTOS A PAGAR NÃO PROC. INSC.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</si>
</sst>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\-#,##0.00"/>
  </numFmts>
  <fonts count="3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39" fontId="2" fillId="0" borderId="4" xfId="0" applyNumberFormat="1" applyFont="1" applyBorder="1" applyAlignment="1">
      <alignment horizontal="right" vertical="top" wrapText="1"/>
    </xf>
    <xf numFmtId="0" fontId="2" fillId="2" borderId="4" xfId="0" applyFont="1" applyFill="1" applyBorder="1" applyAlignment="1">
      <alignment horizontal="left" vertical="top" wrapText="1"/>
    </xf>
    <xf numFmtId="4" fontId="2" fillId="2" borderId="4" xfId="0" applyNumberFormat="1" applyFont="1" applyFill="1" applyBorder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9"/>
  <sheetViews>
    <sheetView showGridLines="0" tabSelected="1" workbookViewId="0" topLeftCell="A55">
      <selection activeCell="C67" sqref="C67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19.140625" style="1" customWidth="1"/>
    <col min="4" max="4" width="12.421875" style="0" customWidth="1"/>
    <col min="5" max="20" width="11.7109375" style="0" customWidth="1"/>
  </cols>
  <sheetData>
    <row r="1" ht="12.75"/>
    <row r="2" ht="12.75">
      <c r="B2" t="s">
        <v>75</v>
      </c>
    </row>
    <row r="3" ht="12.75">
      <c r="B3" t="s">
        <v>76</v>
      </c>
    </row>
    <row r="4" ht="12.75">
      <c r="B4" t="s">
        <v>77</v>
      </c>
    </row>
    <row r="5" ht="12.75">
      <c r="B5" t="s">
        <v>78</v>
      </c>
    </row>
    <row r="6" ht="12.75"/>
    <row r="8" spans="1:3" s="3" customFormat="1" ht="15.75">
      <c r="A8" s="2" t="s">
        <v>0</v>
      </c>
      <c r="C8" s="1"/>
    </row>
    <row r="9" spans="1:3" s="3" customFormat="1" ht="15">
      <c r="A9" s="4"/>
      <c r="C9" s="1"/>
    </row>
    <row r="10" spans="1:3" s="3" customFormat="1" ht="15">
      <c r="A10" s="6" t="s">
        <v>72</v>
      </c>
      <c r="B10" s="7" t="s">
        <v>1</v>
      </c>
      <c r="C10" s="8"/>
    </row>
    <row r="11" spans="1:3" s="3" customFormat="1" ht="15">
      <c r="A11" s="6" t="s">
        <v>2</v>
      </c>
      <c r="B11" s="7"/>
      <c r="C11" s="8"/>
    </row>
    <row r="12" spans="1:3" s="3" customFormat="1" ht="15">
      <c r="A12" s="6" t="s">
        <v>80</v>
      </c>
      <c r="B12" s="7"/>
      <c r="C12" s="8"/>
    </row>
    <row r="13" spans="1:3" s="3" customFormat="1" ht="15">
      <c r="A13" s="6" t="s">
        <v>79</v>
      </c>
      <c r="B13" s="7"/>
      <c r="C13" s="8"/>
    </row>
    <row r="14" spans="1:3" s="3" customFormat="1" ht="15">
      <c r="A14" s="6" t="s">
        <v>82</v>
      </c>
      <c r="B14" s="7"/>
      <c r="C14" s="8"/>
    </row>
    <row r="15" spans="1:3" s="3" customFormat="1" ht="15">
      <c r="A15" s="6" t="s">
        <v>81</v>
      </c>
      <c r="B15" s="7"/>
      <c r="C15" s="8"/>
    </row>
    <row r="16" spans="1:3" s="3" customFormat="1" ht="21" customHeight="1">
      <c r="A16" s="4"/>
      <c r="C16" s="1"/>
    </row>
    <row r="17" spans="1:3" s="3" customFormat="1" ht="18.75" customHeight="1">
      <c r="A17" s="4" t="s">
        <v>3</v>
      </c>
      <c r="C17" s="1"/>
    </row>
    <row r="18" spans="1:3" s="3" customFormat="1" ht="18.75" customHeight="1">
      <c r="A18" s="13" t="s">
        <v>4</v>
      </c>
      <c r="B18" s="13" t="s">
        <v>5</v>
      </c>
      <c r="C18" s="14" t="s">
        <v>6</v>
      </c>
    </row>
    <row r="19" spans="1:4" s="3" customFormat="1" ht="18.75" customHeight="1">
      <c r="A19" s="9" t="s">
        <v>7</v>
      </c>
      <c r="B19" s="9" t="s">
        <v>8</v>
      </c>
      <c r="C19" s="10">
        <f>805735.36-4925</f>
        <v>800810.36</v>
      </c>
      <c r="D19" s="5"/>
    </row>
    <row r="20" spans="1:3" s="3" customFormat="1" ht="18.75" customHeight="1">
      <c r="A20" s="9" t="s">
        <v>9</v>
      </c>
      <c r="B20" s="9" t="s">
        <v>10</v>
      </c>
      <c r="C20" s="10">
        <f>131247.15</f>
        <v>131247.15</v>
      </c>
    </row>
    <row r="21" spans="1:3" s="3" customFormat="1" ht="18.75" customHeight="1">
      <c r="A21" s="9" t="s">
        <v>11</v>
      </c>
      <c r="B21" s="9" t="s">
        <v>12</v>
      </c>
      <c r="C21" s="10">
        <f>4925+4234064.04</f>
        <v>4238989.04</v>
      </c>
    </row>
    <row r="22" spans="1:3" s="3" customFormat="1" ht="76.5" customHeight="1">
      <c r="A22" s="9" t="s">
        <v>13</v>
      </c>
      <c r="B22" s="9" t="s">
        <v>14</v>
      </c>
      <c r="C22" s="10">
        <v>0</v>
      </c>
    </row>
    <row r="23" spans="1:4" s="3" customFormat="1" ht="19.5" customHeight="1">
      <c r="A23" s="9"/>
      <c r="B23" s="9" t="s">
        <v>15</v>
      </c>
      <c r="C23" s="10">
        <f>SUM(C19:C22)</f>
        <v>5171046.55</v>
      </c>
      <c r="D23" s="5"/>
    </row>
    <row r="24" spans="1:3" s="3" customFormat="1" ht="21" customHeight="1">
      <c r="A24" s="4"/>
      <c r="C24" s="1"/>
    </row>
    <row r="25" spans="1:3" s="3" customFormat="1" ht="19.5" customHeight="1">
      <c r="A25" s="4" t="s">
        <v>16</v>
      </c>
      <c r="C25" s="1"/>
    </row>
    <row r="26" spans="1:3" s="3" customFormat="1" ht="18.75" customHeight="1">
      <c r="A26" s="13" t="s">
        <v>4</v>
      </c>
      <c r="B26" s="13" t="s">
        <v>5</v>
      </c>
      <c r="C26" s="14" t="s">
        <v>6</v>
      </c>
    </row>
    <row r="27" spans="1:4" s="3" customFormat="1" ht="18.75" customHeight="1">
      <c r="A27" s="9" t="s">
        <v>7</v>
      </c>
      <c r="B27" s="9" t="s">
        <v>17</v>
      </c>
      <c r="C27" s="10">
        <v>9554.59</v>
      </c>
      <c r="D27" s="5"/>
    </row>
    <row r="28" spans="1:3" s="3" customFormat="1" ht="18.75" customHeight="1">
      <c r="A28" s="9" t="s">
        <v>9</v>
      </c>
      <c r="B28" s="9" t="s">
        <v>18</v>
      </c>
      <c r="C28" s="10">
        <v>99898.37</v>
      </c>
    </row>
    <row r="29" spans="1:3" s="3" customFormat="1" ht="18.75" customHeight="1">
      <c r="A29" s="9" t="s">
        <v>11</v>
      </c>
      <c r="B29" s="9" t="s">
        <v>19</v>
      </c>
      <c r="C29" s="10">
        <v>15221.78</v>
      </c>
    </row>
    <row r="30" spans="1:3" s="3" customFormat="1" ht="33" customHeight="1">
      <c r="A30" s="9" t="s">
        <v>13</v>
      </c>
      <c r="B30" s="9" t="s">
        <v>20</v>
      </c>
      <c r="C30" s="10">
        <v>37515</v>
      </c>
    </row>
    <row r="31" spans="1:3" s="3" customFormat="1" ht="17.25" customHeight="1">
      <c r="A31" s="9" t="s">
        <v>21</v>
      </c>
      <c r="B31" s="9" t="s">
        <v>22</v>
      </c>
      <c r="C31" s="10">
        <v>0</v>
      </c>
    </row>
    <row r="32" spans="1:3" s="3" customFormat="1" ht="17.25" customHeight="1">
      <c r="A32" s="9" t="s">
        <v>23</v>
      </c>
      <c r="B32" s="9" t="s">
        <v>24</v>
      </c>
      <c r="C32" s="10">
        <v>0</v>
      </c>
    </row>
    <row r="33" spans="1:3" s="3" customFormat="1" ht="17.25" customHeight="1">
      <c r="A33" s="9" t="s">
        <v>25</v>
      </c>
      <c r="B33" s="9" t="s">
        <v>26</v>
      </c>
      <c r="C33" s="10">
        <v>392498.04</v>
      </c>
    </row>
    <row r="34" spans="1:3" s="3" customFormat="1" ht="17.25" customHeight="1">
      <c r="A34" s="9" t="s">
        <v>27</v>
      </c>
      <c r="B34" s="9" t="s">
        <v>28</v>
      </c>
      <c r="C34" s="10">
        <f>1245.73+24497.28</f>
        <v>25743.01</v>
      </c>
    </row>
    <row r="35" spans="1:3" s="3" customFormat="1" ht="17.25" customHeight="1">
      <c r="A35" s="9" t="s">
        <v>29</v>
      </c>
      <c r="B35" s="9" t="s">
        <v>30</v>
      </c>
      <c r="C35" s="10">
        <v>162967.81</v>
      </c>
    </row>
    <row r="36" spans="1:3" s="3" customFormat="1" ht="17.25" customHeight="1">
      <c r="A36" s="9" t="s">
        <v>31</v>
      </c>
      <c r="B36" s="9" t="s">
        <v>32</v>
      </c>
      <c r="C36" s="10">
        <v>531801.93</v>
      </c>
    </row>
    <row r="37" spans="1:3" s="3" customFormat="1" ht="17.25" customHeight="1">
      <c r="A37" s="9" t="s">
        <v>33</v>
      </c>
      <c r="B37" s="9" t="s">
        <v>34</v>
      </c>
      <c r="C37" s="10">
        <v>115309.18</v>
      </c>
    </row>
    <row r="38" spans="1:3" s="3" customFormat="1" ht="17.25" customHeight="1">
      <c r="A38" s="9" t="s">
        <v>35</v>
      </c>
      <c r="B38" s="9" t="s">
        <v>36</v>
      </c>
      <c r="C38" s="10">
        <v>1074678.57</v>
      </c>
    </row>
    <row r="39" spans="1:3" s="3" customFormat="1" ht="105">
      <c r="A39" s="9" t="s">
        <v>37</v>
      </c>
      <c r="B39" s="9" t="s">
        <v>73</v>
      </c>
      <c r="C39" s="11">
        <f>10000+17933.35+65234.78+67635.73+309189.92</f>
        <v>469993.77999999997</v>
      </c>
    </row>
    <row r="40" spans="1:3" s="3" customFormat="1" ht="17.25" customHeight="1">
      <c r="A40" s="9" t="s">
        <v>38</v>
      </c>
      <c r="B40" s="9" t="s">
        <v>39</v>
      </c>
      <c r="C40" s="10">
        <f>1666791.47+4423.08</f>
        <v>1671214.55</v>
      </c>
    </row>
    <row r="41" spans="1:3" s="3" customFormat="1" ht="17.25" customHeight="1">
      <c r="A41" s="9" t="s">
        <v>40</v>
      </c>
      <c r="B41" s="9" t="s">
        <v>41</v>
      </c>
      <c r="C41" s="11">
        <f>671679.86+16670.01</f>
        <v>688349.87</v>
      </c>
    </row>
    <row r="42" spans="1:3" s="3" customFormat="1" ht="17.25" customHeight="1">
      <c r="A42" s="9" t="s">
        <v>42</v>
      </c>
      <c r="B42" s="9" t="s">
        <v>43</v>
      </c>
      <c r="C42" s="10">
        <f>117863.05+32156.63</f>
        <v>150019.68</v>
      </c>
    </row>
    <row r="43" spans="1:3" s="3" customFormat="1" ht="32.25" customHeight="1">
      <c r="A43" s="9" t="s">
        <v>44</v>
      </c>
      <c r="B43" s="9" t="s">
        <v>45</v>
      </c>
      <c r="C43" s="10">
        <f>680031.83</f>
        <v>680031.83</v>
      </c>
    </row>
    <row r="44" spans="1:3" s="3" customFormat="1" ht="17.25" customHeight="1">
      <c r="A44" s="9" t="s">
        <v>46</v>
      </c>
      <c r="B44" s="9" t="s">
        <v>47</v>
      </c>
      <c r="C44" s="11">
        <f>2490+35732.88+359600</f>
        <v>397822.88</v>
      </c>
    </row>
    <row r="45" spans="1:3" s="3" customFormat="1" ht="17.25" customHeight="1">
      <c r="A45" s="9" t="s">
        <v>48</v>
      </c>
      <c r="B45" s="9" t="s">
        <v>49</v>
      </c>
      <c r="C45" s="10">
        <v>70708.45</v>
      </c>
    </row>
    <row r="46" spans="1:3" s="3" customFormat="1" ht="30">
      <c r="A46" s="9" t="s">
        <v>50</v>
      </c>
      <c r="B46" s="9" t="s">
        <v>51</v>
      </c>
      <c r="C46" s="11">
        <f>264630+778217.06</f>
        <v>1042847.06</v>
      </c>
    </row>
    <row r="47" spans="1:3" s="3" customFormat="1" ht="17.25" customHeight="1">
      <c r="A47" s="9" t="s">
        <v>52</v>
      </c>
      <c r="B47" s="9" t="s">
        <v>53</v>
      </c>
      <c r="C47" s="10">
        <v>0</v>
      </c>
    </row>
    <row r="48" spans="1:3" s="3" customFormat="1" ht="17.25" customHeight="1">
      <c r="A48" s="9" t="s">
        <v>54</v>
      </c>
      <c r="B48" s="9" t="s">
        <v>55</v>
      </c>
      <c r="C48" s="10">
        <v>36480</v>
      </c>
    </row>
    <row r="49" spans="1:4" s="3" customFormat="1" ht="17.25" customHeight="1">
      <c r="A49" s="9" t="s">
        <v>56</v>
      </c>
      <c r="B49" s="9" t="s">
        <v>57</v>
      </c>
      <c r="C49" s="10">
        <v>24354</v>
      </c>
      <c r="D49" s="5"/>
    </row>
    <row r="50" spans="1:4" s="3" customFormat="1" ht="31.5" customHeight="1">
      <c r="A50" s="9" t="s">
        <v>58</v>
      </c>
      <c r="B50" s="9" t="s">
        <v>59</v>
      </c>
      <c r="C50" s="10">
        <f>251331.78</f>
        <v>251331.78</v>
      </c>
      <c r="D50" s="5"/>
    </row>
    <row r="51" spans="1:3" s="3" customFormat="1" ht="15" customHeight="1">
      <c r="A51" s="9" t="s">
        <v>60</v>
      </c>
      <c r="B51" s="9" t="s">
        <v>74</v>
      </c>
      <c r="C51" s="10">
        <v>0</v>
      </c>
    </row>
    <row r="52" spans="1:4" s="3" customFormat="1" ht="15" customHeight="1">
      <c r="A52" s="9" t="s">
        <v>61</v>
      </c>
      <c r="B52" s="9" t="s">
        <v>62</v>
      </c>
      <c r="C52" s="10">
        <f>1640681.72</f>
        <v>1640681.72</v>
      </c>
      <c r="D52" s="5"/>
    </row>
    <row r="53" spans="1:4" s="3" customFormat="1" ht="15" customHeight="1">
      <c r="A53" s="9"/>
      <c r="B53" s="9" t="s">
        <v>15</v>
      </c>
      <c r="C53" s="10">
        <f>SUM(C27:C52)</f>
        <v>9589023.88</v>
      </c>
      <c r="D53" s="5"/>
    </row>
    <row r="54" spans="1:4" s="3" customFormat="1" ht="21" customHeight="1">
      <c r="A54" s="4"/>
      <c r="B54" s="5"/>
      <c r="C54" s="5"/>
      <c r="D54" s="5"/>
    </row>
    <row r="55" spans="1:3" s="3" customFormat="1" ht="18" customHeight="1">
      <c r="A55" s="4" t="s">
        <v>63</v>
      </c>
      <c r="C55" s="1"/>
    </row>
    <row r="56" spans="1:3" s="3" customFormat="1" ht="18.75" customHeight="1">
      <c r="A56" s="13" t="s">
        <v>4</v>
      </c>
      <c r="B56" s="13" t="s">
        <v>5</v>
      </c>
      <c r="C56" s="14" t="s">
        <v>6</v>
      </c>
    </row>
    <row r="57" spans="1:3" s="3" customFormat="1" ht="17.25" customHeight="1">
      <c r="A57" s="9" t="s">
        <v>7</v>
      </c>
      <c r="B57" s="9" t="s">
        <v>64</v>
      </c>
      <c r="C57" s="10">
        <f>1270901.37+7098066.6</f>
        <v>8368967.97</v>
      </c>
    </row>
    <row r="58" spans="1:3" s="3" customFormat="1" ht="17.25" customHeight="1">
      <c r="A58" s="9" t="s">
        <v>9</v>
      </c>
      <c r="B58" s="9" t="s">
        <v>65</v>
      </c>
      <c r="C58" s="10">
        <f>287500</f>
        <v>287500</v>
      </c>
    </row>
    <row r="59" spans="1:3" s="3" customFormat="1" ht="31.5" customHeight="1">
      <c r="A59" s="9" t="s">
        <v>11</v>
      </c>
      <c r="B59" s="9" t="s">
        <v>66</v>
      </c>
      <c r="C59" s="10">
        <f>2486337.61+359078.8</f>
        <v>2845416.4099999997</v>
      </c>
    </row>
    <row r="60" spans="1:3" s="3" customFormat="1" ht="16.5" customHeight="1">
      <c r="A60" s="9" t="s">
        <v>13</v>
      </c>
      <c r="B60" s="9" t="s">
        <v>67</v>
      </c>
      <c r="C60" s="12">
        <f>201000</f>
        <v>201000</v>
      </c>
    </row>
    <row r="61" spans="1:3" s="3" customFormat="1" ht="16.5" customHeight="1">
      <c r="A61" s="9" t="s">
        <v>21</v>
      </c>
      <c r="B61" s="9" t="s">
        <v>68</v>
      </c>
      <c r="C61" s="10">
        <f>3595277.29</f>
        <v>3595277.29</v>
      </c>
    </row>
    <row r="62" spans="1:3" s="3" customFormat="1" ht="16.5" customHeight="1">
      <c r="A62" s="9"/>
      <c r="B62" s="9" t="s">
        <v>15</v>
      </c>
      <c r="C62" s="10">
        <f>SUM(C57:C61)</f>
        <v>15298161.669999998</v>
      </c>
    </row>
    <row r="63" spans="1:3" s="3" customFormat="1" ht="21" customHeight="1">
      <c r="A63" s="4"/>
      <c r="C63" s="1"/>
    </row>
    <row r="64" spans="1:3" s="3" customFormat="1" ht="17.25" customHeight="1">
      <c r="A64" s="4" t="s">
        <v>69</v>
      </c>
      <c r="C64" s="1"/>
    </row>
    <row r="65" spans="1:3" s="3" customFormat="1" ht="18.75" customHeight="1">
      <c r="A65" s="13" t="s">
        <v>4</v>
      </c>
      <c r="B65" s="13" t="s">
        <v>5</v>
      </c>
      <c r="C65" s="14" t="s">
        <v>6</v>
      </c>
    </row>
    <row r="66" spans="1:3" s="3" customFormat="1" ht="16.5" customHeight="1">
      <c r="A66" s="9" t="s">
        <v>7</v>
      </c>
      <c r="B66" s="9" t="s">
        <v>70</v>
      </c>
      <c r="C66" s="10">
        <f>83000000</f>
        <v>83000000</v>
      </c>
    </row>
    <row r="67" spans="1:3" s="3" customFormat="1" ht="16.5" customHeight="1">
      <c r="A67" s="9" t="s">
        <v>9</v>
      </c>
      <c r="B67" s="9" t="s">
        <v>71</v>
      </c>
      <c r="C67" s="10">
        <v>0</v>
      </c>
    </row>
    <row r="68" spans="1:3" s="3" customFormat="1" ht="16.5" customHeight="1">
      <c r="A68" s="9"/>
      <c r="B68" s="9" t="s">
        <v>15</v>
      </c>
      <c r="C68" s="10">
        <f>SUM(C66:C67)</f>
        <v>83000000</v>
      </c>
    </row>
    <row r="69" spans="1:3" s="3" customFormat="1" ht="21" customHeight="1">
      <c r="A69" s="4"/>
      <c r="C69" s="1"/>
    </row>
  </sheetData>
  <printOptions horizontalCentered="1"/>
  <pageMargins left="0.7480314960629921" right="0.4724409448818898" top="0.5118110236220472" bottom="0.4724409448818898" header="0.5118110236220472" footer="0.5118110236220472"/>
  <pageSetup fitToHeight="2" horizontalDpi="300" verticalDpi="300" orientation="portrait" paperSize="9" scale="80" r:id="rId3"/>
  <rowBreaks count="1" manualBreakCount="1">
    <brk id="44" max="2" man="1"/>
  </rowBreaks>
  <legacyDrawing r:id="rId2"/>
  <oleObjects>
    <oleObject progId="Word.Picture.8" shapeId="1691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TRT15</cp:lastModifiedBy>
  <cp:lastPrinted>2013-01-04T16:40:38Z</cp:lastPrinted>
  <dcterms:created xsi:type="dcterms:W3CDTF">2011-09-13T20:49:20Z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